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045" windowHeight="8010"/>
  </bookViews>
  <sheets>
    <sheet name="структура" sheetId="10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K52" i="10"/>
  <c r="K51"/>
  <c r="K50"/>
  <c r="K49"/>
  <c r="K48"/>
  <c r="K47"/>
  <c r="J46"/>
  <c r="K46" s="1"/>
  <c r="K44"/>
  <c r="K43"/>
  <c r="K42"/>
  <c r="J41"/>
  <c r="K40"/>
  <c r="K39"/>
  <c r="K38"/>
  <c r="K37"/>
  <c r="K36"/>
  <c r="K35"/>
  <c r="K34"/>
  <c r="K33"/>
  <c r="J32"/>
  <c r="K32" s="1"/>
  <c r="K31"/>
  <c r="K30"/>
  <c r="J29"/>
  <c r="K29" s="1"/>
  <c r="K28"/>
  <c r="K27"/>
  <c r="J26"/>
  <c r="K26" s="1"/>
  <c r="J25"/>
  <c r="K25" s="1"/>
  <c r="J24"/>
  <c r="K24" s="1"/>
  <c r="J23"/>
  <c r="K23" s="1"/>
  <c r="J21"/>
  <c r="K21" s="1"/>
  <c r="J20"/>
  <c r="K20" s="1"/>
  <c r="J19"/>
  <c r="K19" s="1"/>
  <c r="J18"/>
  <c r="K18" s="1"/>
  <c r="K41" l="1"/>
  <c r="J17"/>
  <c r="K17" s="1"/>
  <c r="J16" l="1"/>
  <c r="J45" l="1"/>
  <c r="K16"/>
  <c r="J53" l="1"/>
  <c r="K53" s="1"/>
  <c r="K54" s="1"/>
  <c r="K45"/>
</calcChain>
</file>

<file path=xl/sharedStrings.xml><?xml version="1.0" encoding="utf-8"?>
<sst xmlns="http://schemas.openxmlformats.org/spreadsheetml/2006/main" count="99" uniqueCount="94">
  <si>
    <t>Додаток 4</t>
  </si>
  <si>
    <t>до Процедури встановлення тарифів на послуги з централізованого постачання холодної води, водовідведення           (з використанням внутрішньобудинкових систем)</t>
  </si>
  <si>
    <t>(пункт 2 розділу ІІ)</t>
  </si>
  <si>
    <t>(без ПДВ)</t>
  </si>
  <si>
    <t>№ з/п</t>
  </si>
  <si>
    <t>Код рядка</t>
  </si>
  <si>
    <t>Фактично</t>
  </si>
  <si>
    <t>Передбачено діючим тарифом</t>
  </si>
  <si>
    <t xml:space="preserve">базовий період: </t>
  </si>
  <si>
    <t xml:space="preserve"> тис. грн</t>
  </si>
  <si>
    <t>тис. грн</t>
  </si>
  <si>
    <t>В</t>
  </si>
  <si>
    <t>Виробнича собівартість, усього, у тому числі:</t>
  </si>
  <si>
    <t>прямі матеріальні витрати, у тому числі: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</si>
  <si>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</si>
  <si>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</si>
  <si>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</si>
  <si>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</si>
  <si>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</si>
  <si>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</si>
  <si>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</si>
  <si>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</si>
  <si>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</si>
  <si>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</si>
  <si>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</si>
  <si>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</si>
  <si>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 xml:space="preserve">Планований прибуток 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</si>
  <si>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</si>
  <si>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</si>
  <si>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</si>
  <si>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</si>
  <si>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</si>
  <si>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</si>
  <si>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_____________________</t>
  </si>
  <si>
    <t>2</t>
  </si>
  <si>
    <t>А.А. Гавриш</t>
  </si>
  <si>
    <t>1.1</t>
  </si>
  <si>
    <t>1.2</t>
  </si>
  <si>
    <t>1.3</t>
  </si>
  <si>
    <t>1.4</t>
  </si>
  <si>
    <t>3.1</t>
  </si>
  <si>
    <t>3.2</t>
  </si>
  <si>
    <t>витрати на оплату праці</t>
  </si>
  <si>
    <t>3.3</t>
  </si>
  <si>
    <t>відрахування на соціальні заходи</t>
  </si>
  <si>
    <t>амортищаційні відрахування</t>
  </si>
  <si>
    <t>3.4</t>
  </si>
  <si>
    <t>3.5</t>
  </si>
  <si>
    <t>матеріальні витрати на обслуговування квартирних засобів обліку</t>
  </si>
  <si>
    <t>3.6</t>
  </si>
  <si>
    <t xml:space="preserve">послуги сторонніх організацій з обслуговування квартирних засобів обліку (в тому числі на періодичну повірку) </t>
  </si>
  <si>
    <t>3.7</t>
  </si>
  <si>
    <t>витрати на оплату послуг банків з приймання і перерахування коштів споживачів</t>
  </si>
  <si>
    <t>3.8</t>
  </si>
  <si>
    <t>інші витрати</t>
  </si>
  <si>
    <t>4.1.</t>
  </si>
  <si>
    <t>4.2.</t>
  </si>
  <si>
    <t xml:space="preserve">Інші операційні витрати з централізованого водопостачання для здійснення послуги з централізованого постачання холодної  води </t>
  </si>
  <si>
    <t xml:space="preserve">Інші операційні витрати  з централізованого постачання холодної  води </t>
  </si>
  <si>
    <t>попередній до базового 2015 рік</t>
  </si>
  <si>
    <t>2016 рік</t>
  </si>
  <si>
    <t>Структура</t>
  </si>
  <si>
    <t xml:space="preserve"> тарифів на послуги з централізованого постачання холодної води, водовідведення (з використанням внутрішньобудинкових систем)  КП "Прилукитепловодопостачання"</t>
  </si>
  <si>
    <t>частка прямих витрат на централізоване водопостачання та водовідведення</t>
  </si>
  <si>
    <t>1.1.1</t>
  </si>
  <si>
    <t xml:space="preserve"> електроенергія</t>
  </si>
  <si>
    <t>1.1.2</t>
  </si>
  <si>
    <t>частка загальновиробничих витрат на централізоване водопостачання 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</si>
  <si>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</si>
  <si>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частка  адміністративних витрат на централізоване водопостачання 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</si>
  <si>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</si>
  <si>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1.4.1</t>
  </si>
  <si>
    <t>1.4.2</t>
  </si>
  <si>
    <t>2.1</t>
  </si>
  <si>
    <t>2.2</t>
  </si>
  <si>
    <t>Частка витрат зі  збуту на централізоване водопостачання  та водовідведення</t>
  </si>
  <si>
    <t>7.1</t>
  </si>
  <si>
    <t>7.2</t>
  </si>
  <si>
    <t>7.3</t>
  </si>
  <si>
    <t>7.4</t>
  </si>
  <si>
    <t>7.5</t>
  </si>
  <si>
    <t>7.6</t>
  </si>
  <si>
    <t xml:space="preserve"> Тариф на послугу з централізованого постачання холодної води/водовідведення (з використанням внутрішньобудинкових систем)   грн/куб.м</t>
  </si>
  <si>
    <t>Обсяг реалізації, тис. куб.м</t>
  </si>
  <si>
    <t>10</t>
  </si>
  <si>
    <t>Директор КП "Прилукитепловодопостачання"</t>
  </si>
  <si>
    <t>грн/куб.м</t>
  </si>
  <si>
    <t>Послуга з централізованого водовідведення (з використанням внутрішньобудинкових систем)</t>
  </si>
  <si>
    <t>Послуга з централізованого постачання холодної води (з використанням внутрішньобудинкових систем)</t>
  </si>
  <si>
    <t>Вартістьпослуги з централізованого постачання холодної води/водовідведення (з використанням внутрішньобудинкових систем)  за відповідним тарифом (тис. грн)</t>
  </si>
  <si>
    <t xml:space="preserve">Найменування показників </t>
  </si>
  <si>
    <t>№</t>
  </si>
  <si>
    <t xml:space="preserve">Додаток 2 </t>
  </si>
  <si>
    <t>до рішення виконавчого комітету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</si>
</sst>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2" fillId="0" borderId="4" xfId="0" applyFont="1" applyBorder="1"/>
    <xf numFmtId="0" fontId="0" fillId="0" borderId="4" xfId="0" applyBorder="1"/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57"/>
  <sheetViews>
    <sheetView tabSelected="1" topLeftCell="A5" zoomScaleNormal="100" workbookViewId="0">
      <selection activeCell="C8" sqref="C8:O8"/>
    </sheetView>
  </sheetViews>
  <sheetFormatPr defaultRowHeight="15"/>
  <cols>
    <col min="3" max="3" width="5.28515625" customWidth="1"/>
    <col min="4" max="4" width="54.42578125" customWidth="1"/>
    <col min="5" max="5" width="0" hidden="1" customWidth="1"/>
    <col min="6" max="11" width="9.85546875" hidden="1" customWidth="1"/>
    <col min="12" max="12" width="12.42578125" customWidth="1"/>
    <col min="13" max="13" width="11.7109375" customWidth="1"/>
    <col min="14" max="14" width="11.5703125" customWidth="1"/>
    <col min="15" max="15" width="12.7109375" customWidth="1"/>
  </cols>
  <sheetData>
    <row r="1" spans="3:16" ht="18.75" hidden="1">
      <c r="C1" s="4"/>
      <c r="D1" s="4"/>
      <c r="E1" s="4"/>
      <c r="F1" s="4"/>
      <c r="G1" s="4"/>
      <c r="H1" s="4"/>
      <c r="I1" s="72" t="s">
        <v>0</v>
      </c>
      <c r="J1" s="72"/>
      <c r="K1" s="72"/>
      <c r="L1" s="72"/>
      <c r="M1" s="72"/>
    </row>
    <row r="2" spans="3:16" ht="18.75" hidden="1" customHeight="1">
      <c r="C2" s="4"/>
      <c r="D2" s="4"/>
      <c r="E2" s="4"/>
      <c r="F2" s="4"/>
      <c r="G2" s="4"/>
      <c r="H2" s="4"/>
      <c r="I2" s="73" t="s">
        <v>1</v>
      </c>
      <c r="J2" s="74"/>
      <c r="K2" s="74"/>
      <c r="L2" s="74"/>
      <c r="M2" s="74"/>
    </row>
    <row r="3" spans="3:16" ht="42" hidden="1" customHeight="1">
      <c r="C3" s="1"/>
      <c r="I3" s="74"/>
      <c r="J3" s="74"/>
      <c r="K3" s="74"/>
      <c r="L3" s="74"/>
      <c r="M3" s="74"/>
    </row>
    <row r="4" spans="3:16" ht="16.5" hidden="1" customHeight="1">
      <c r="C4" s="2"/>
      <c r="I4" s="73" t="s">
        <v>2</v>
      </c>
      <c r="J4" s="73"/>
      <c r="K4" s="73"/>
      <c r="L4" s="73"/>
      <c r="M4" s="73"/>
    </row>
    <row r="5" spans="3:16" ht="15.75">
      <c r="C5" s="2"/>
      <c r="L5" s="9" t="s">
        <v>92</v>
      </c>
      <c r="O5" s="9"/>
      <c r="P5" s="9"/>
    </row>
    <row r="6" spans="3:16" ht="15.75">
      <c r="C6" s="2"/>
      <c r="L6" s="9" t="s">
        <v>93</v>
      </c>
      <c r="O6" s="9"/>
      <c r="P6" s="9"/>
    </row>
    <row r="7" spans="3:16" ht="15.75">
      <c r="C7" s="2"/>
      <c r="L7" s="6"/>
      <c r="M7" s="86"/>
      <c r="N7" s="9" t="s">
        <v>91</v>
      </c>
      <c r="O7" s="9"/>
      <c r="P7" s="9"/>
    </row>
    <row r="8" spans="3:16">
      <c r="C8" s="84" t="s">
        <v>61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3:16" ht="39" customHeight="1">
      <c r="C9" s="85" t="s">
        <v>62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3:16"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 t="s">
        <v>3</v>
      </c>
    </row>
    <row r="11" spans="3:16" ht="15" customHeight="1">
      <c r="C11" s="75" t="s">
        <v>4</v>
      </c>
      <c r="D11" s="76" t="s">
        <v>90</v>
      </c>
      <c r="E11" s="77" t="s">
        <v>5</v>
      </c>
      <c r="F11" s="77" t="s">
        <v>6</v>
      </c>
      <c r="G11" s="77"/>
      <c r="H11" s="77"/>
      <c r="I11" s="77"/>
      <c r="J11" s="78" t="s">
        <v>7</v>
      </c>
      <c r="K11" s="79"/>
      <c r="L11" s="66" t="s">
        <v>88</v>
      </c>
      <c r="M11" s="67"/>
      <c r="N11" s="66" t="s">
        <v>87</v>
      </c>
      <c r="O11" s="67"/>
    </row>
    <row r="12" spans="3:16">
      <c r="C12" s="75"/>
      <c r="D12" s="76"/>
      <c r="E12" s="77"/>
      <c r="F12" s="77" t="s">
        <v>59</v>
      </c>
      <c r="G12" s="77"/>
      <c r="H12" s="77" t="s">
        <v>8</v>
      </c>
      <c r="I12" s="77"/>
      <c r="J12" s="80"/>
      <c r="K12" s="81"/>
      <c r="L12" s="68"/>
      <c r="M12" s="69"/>
      <c r="N12" s="68"/>
      <c r="O12" s="69"/>
    </row>
    <row r="13" spans="3:16" ht="54.75" customHeight="1">
      <c r="C13" s="75"/>
      <c r="D13" s="76"/>
      <c r="E13" s="77"/>
      <c r="F13" s="77"/>
      <c r="G13" s="77"/>
      <c r="H13" s="77" t="s">
        <v>60</v>
      </c>
      <c r="I13" s="77"/>
      <c r="J13" s="82"/>
      <c r="K13" s="83"/>
      <c r="L13" s="70"/>
      <c r="M13" s="71"/>
      <c r="N13" s="70"/>
      <c r="O13" s="71"/>
    </row>
    <row r="14" spans="3:16">
      <c r="C14" s="75"/>
      <c r="D14" s="76"/>
      <c r="E14" s="77"/>
      <c r="F14" s="11" t="s">
        <v>9</v>
      </c>
      <c r="G14" s="12"/>
      <c r="H14" s="11" t="s">
        <v>9</v>
      </c>
      <c r="I14" s="12"/>
      <c r="J14" s="11" t="s">
        <v>10</v>
      </c>
      <c r="K14" s="12"/>
      <c r="L14" s="11" t="s">
        <v>10</v>
      </c>
      <c r="M14" s="12" t="s">
        <v>86</v>
      </c>
      <c r="N14" s="11" t="s">
        <v>10</v>
      </c>
      <c r="O14" s="12" t="s">
        <v>86</v>
      </c>
    </row>
    <row r="15" spans="3:16">
      <c r="C15" s="11">
        <v>1</v>
      </c>
      <c r="D15" s="11">
        <v>2</v>
      </c>
      <c r="E15" s="11" t="s">
        <v>11</v>
      </c>
      <c r="F15" s="11">
        <v>1</v>
      </c>
      <c r="G15" s="11">
        <v>2</v>
      </c>
      <c r="H15" s="11">
        <v>3</v>
      </c>
      <c r="I15" s="11">
        <v>4</v>
      </c>
      <c r="J15" s="11">
        <v>5</v>
      </c>
      <c r="K15" s="11">
        <v>6</v>
      </c>
      <c r="L15" s="11">
        <v>3</v>
      </c>
      <c r="M15" s="11">
        <v>4</v>
      </c>
      <c r="N15" s="11">
        <v>5</v>
      </c>
      <c r="O15" s="11">
        <v>6</v>
      </c>
    </row>
    <row r="16" spans="3:16" ht="15.75" customHeight="1">
      <c r="C16" s="13">
        <v>1</v>
      </c>
      <c r="D16" s="14" t="s">
        <v>12</v>
      </c>
      <c r="E16" s="13">
        <v>1</v>
      </c>
      <c r="F16" s="13"/>
      <c r="G16" s="13"/>
      <c r="H16" s="15"/>
      <c r="I16" s="13"/>
      <c r="J16" s="13">
        <f>J17+J20+J21+J26</f>
        <v>390.44799999999998</v>
      </c>
      <c r="K16" s="16">
        <f t="shared" ref="K16:K21" si="0">J16/$J$55</f>
        <v>0.4433885986827163</v>
      </c>
      <c r="L16" s="17">
        <v>4666.5751551528056</v>
      </c>
      <c r="M16" s="18">
        <v>5.0548999999999999</v>
      </c>
      <c r="N16" s="17">
        <v>8819.5303373948918</v>
      </c>
      <c r="O16" s="16">
        <v>9.7117000000000004</v>
      </c>
    </row>
    <row r="17" spans="3:15" ht="15.75" customHeight="1">
      <c r="C17" s="19" t="s">
        <v>36</v>
      </c>
      <c r="D17" s="20" t="s">
        <v>13</v>
      </c>
      <c r="E17" s="18">
        <v>2</v>
      </c>
      <c r="F17" s="18"/>
      <c r="G17" s="18"/>
      <c r="H17" s="21"/>
      <c r="I17" s="18"/>
      <c r="J17" s="18">
        <f>SUM(J18:J19)</f>
        <v>0</v>
      </c>
      <c r="K17" s="16">
        <f t="shared" si="0"/>
        <v>0</v>
      </c>
      <c r="L17" s="22">
        <v>4632.2460670253422</v>
      </c>
      <c r="M17" s="23">
        <v>5.0178000000000003</v>
      </c>
      <c r="N17" s="22">
        <v>8753.5922689890413</v>
      </c>
      <c r="O17" s="16">
        <v>9.6390999999999991</v>
      </c>
    </row>
    <row r="18" spans="3:15" ht="15.75" customHeight="1">
      <c r="C18" s="24" t="s">
        <v>64</v>
      </c>
      <c r="D18" s="7" t="s">
        <v>65</v>
      </c>
      <c r="E18" s="11">
        <v>4</v>
      </c>
      <c r="F18" s="11"/>
      <c r="G18" s="11"/>
      <c r="H18" s="25"/>
      <c r="I18" s="11"/>
      <c r="J18" s="26">
        <f t="shared" ref="J18:J25" si="1">I18/$J$55</f>
        <v>0</v>
      </c>
      <c r="K18" s="26">
        <f t="shared" si="0"/>
        <v>0</v>
      </c>
      <c r="L18" s="27">
        <v>0</v>
      </c>
      <c r="M18" s="28">
        <v>0</v>
      </c>
      <c r="N18" s="29">
        <v>0</v>
      </c>
      <c r="O18" s="30">
        <v>0</v>
      </c>
    </row>
    <row r="19" spans="3:15" ht="15.75" customHeight="1">
      <c r="C19" s="24" t="s">
        <v>66</v>
      </c>
      <c r="D19" s="7" t="s">
        <v>14</v>
      </c>
      <c r="E19" s="11">
        <v>5</v>
      </c>
      <c r="F19" s="11"/>
      <c r="G19" s="11"/>
      <c r="H19" s="25"/>
      <c r="I19" s="11"/>
      <c r="J19" s="26">
        <f t="shared" si="1"/>
        <v>0</v>
      </c>
      <c r="K19" s="26">
        <f t="shared" si="0"/>
        <v>0</v>
      </c>
      <c r="L19" s="27">
        <v>0</v>
      </c>
      <c r="M19" s="28">
        <v>0</v>
      </c>
      <c r="N19" s="27">
        <v>0</v>
      </c>
      <c r="O19" s="26">
        <v>0</v>
      </c>
    </row>
    <row r="20" spans="3:15" ht="15.75" customHeight="1">
      <c r="C20" s="19" t="s">
        <v>37</v>
      </c>
      <c r="D20" s="20" t="s">
        <v>15</v>
      </c>
      <c r="E20" s="18">
        <v>6</v>
      </c>
      <c r="F20" s="18"/>
      <c r="G20" s="18"/>
      <c r="H20" s="21"/>
      <c r="I20" s="18"/>
      <c r="J20" s="16">
        <f t="shared" si="1"/>
        <v>0</v>
      </c>
      <c r="K20" s="16">
        <f t="shared" si="0"/>
        <v>0</v>
      </c>
      <c r="L20" s="22">
        <v>0</v>
      </c>
      <c r="M20" s="23">
        <v>0</v>
      </c>
      <c r="N20" s="22">
        <v>0</v>
      </c>
      <c r="O20" s="16">
        <v>0</v>
      </c>
    </row>
    <row r="21" spans="3:15" ht="15.75" customHeight="1">
      <c r="C21" s="19" t="s">
        <v>38</v>
      </c>
      <c r="D21" s="20" t="s">
        <v>16</v>
      </c>
      <c r="E21" s="18">
        <v>7</v>
      </c>
      <c r="F21" s="18"/>
      <c r="G21" s="18"/>
      <c r="H21" s="21"/>
      <c r="I21" s="18"/>
      <c r="J21" s="16">
        <f t="shared" si="1"/>
        <v>0</v>
      </c>
      <c r="K21" s="16">
        <f t="shared" si="0"/>
        <v>0</v>
      </c>
      <c r="L21" s="22">
        <v>0</v>
      </c>
      <c r="M21" s="23">
        <v>0</v>
      </c>
      <c r="N21" s="22">
        <v>0</v>
      </c>
      <c r="O21" s="16">
        <v>0</v>
      </c>
    </row>
    <row r="22" spans="3:15" ht="29.25" customHeight="1">
      <c r="C22" s="31"/>
      <c r="D22" s="7" t="s">
        <v>63</v>
      </c>
      <c r="E22" s="11"/>
      <c r="F22" s="11"/>
      <c r="G22" s="11"/>
      <c r="H22" s="25"/>
      <c r="I22" s="11"/>
      <c r="J22" s="26"/>
      <c r="K22" s="26"/>
      <c r="L22" s="27">
        <v>4632.25</v>
      </c>
      <c r="M22" s="28">
        <v>5.0178000000000003</v>
      </c>
      <c r="N22" s="27">
        <v>8753.59</v>
      </c>
      <c r="O22" s="32">
        <v>9.6390999999999991</v>
      </c>
    </row>
    <row r="23" spans="3:15" ht="27" customHeight="1">
      <c r="C23" s="31"/>
      <c r="D23" s="7" t="s">
        <v>17</v>
      </c>
      <c r="E23" s="11">
        <v>8</v>
      </c>
      <c r="F23" s="11"/>
      <c r="G23" s="11"/>
      <c r="H23" s="25"/>
      <c r="I23" s="11"/>
      <c r="J23" s="26">
        <f t="shared" si="1"/>
        <v>0</v>
      </c>
      <c r="K23" s="26">
        <f t="shared" ref="K23:K29" si="2">J23/$J$55</f>
        <v>0</v>
      </c>
      <c r="L23" s="27">
        <v>0</v>
      </c>
      <c r="M23" s="28">
        <v>0</v>
      </c>
      <c r="N23" s="27">
        <v>0</v>
      </c>
      <c r="O23" s="26">
        <v>0</v>
      </c>
    </row>
    <row r="24" spans="3:15" ht="28.5" customHeight="1">
      <c r="C24" s="33"/>
      <c r="D24" s="34" t="s">
        <v>18</v>
      </c>
      <c r="E24" s="35">
        <v>9</v>
      </c>
      <c r="F24" s="35"/>
      <c r="G24" s="35"/>
      <c r="H24" s="36"/>
      <c r="I24" s="35"/>
      <c r="J24" s="37">
        <f t="shared" si="1"/>
        <v>0</v>
      </c>
      <c r="K24" s="37">
        <f t="shared" si="2"/>
        <v>0</v>
      </c>
      <c r="L24" s="29">
        <v>0</v>
      </c>
      <c r="M24" s="38">
        <v>0</v>
      </c>
      <c r="N24" s="29">
        <v>0</v>
      </c>
      <c r="O24" s="30">
        <v>0</v>
      </c>
    </row>
    <row r="25" spans="3:15" ht="15.75" customHeight="1">
      <c r="C25" s="31"/>
      <c r="D25" s="7" t="s">
        <v>19</v>
      </c>
      <c r="E25" s="11">
        <v>10</v>
      </c>
      <c r="F25" s="11"/>
      <c r="G25" s="11"/>
      <c r="H25" s="25"/>
      <c r="I25" s="11"/>
      <c r="J25" s="26">
        <f t="shared" si="1"/>
        <v>0</v>
      </c>
      <c r="K25" s="26">
        <f t="shared" si="2"/>
        <v>0</v>
      </c>
      <c r="L25" s="27">
        <v>0</v>
      </c>
      <c r="M25" s="28">
        <v>0</v>
      </c>
      <c r="N25" s="27">
        <v>0</v>
      </c>
      <c r="O25" s="26">
        <v>0</v>
      </c>
    </row>
    <row r="26" spans="3:15" ht="15.75" customHeight="1">
      <c r="C26" s="19" t="s">
        <v>39</v>
      </c>
      <c r="D26" s="20" t="s">
        <v>20</v>
      </c>
      <c r="E26" s="18">
        <v>11</v>
      </c>
      <c r="F26" s="18"/>
      <c r="G26" s="18"/>
      <c r="H26" s="21"/>
      <c r="I26" s="18"/>
      <c r="J26" s="18">
        <f>SUM(J27:J28)</f>
        <v>390.44799999999998</v>
      </c>
      <c r="K26" s="16">
        <f t="shared" si="2"/>
        <v>0.4433885986827163</v>
      </c>
      <c r="L26" s="22">
        <v>34.329088127463685</v>
      </c>
      <c r="M26" s="23">
        <v>3.7199999999999997E-2</v>
      </c>
      <c r="N26" s="22">
        <v>65.93806840585026</v>
      </c>
      <c r="O26" s="16">
        <v>7.2608622560481714E-2</v>
      </c>
    </row>
    <row r="27" spans="3:15" ht="28.5" customHeight="1">
      <c r="C27" s="24" t="s">
        <v>71</v>
      </c>
      <c r="D27" s="34" t="s">
        <v>67</v>
      </c>
      <c r="E27" s="11"/>
      <c r="F27" s="11"/>
      <c r="G27" s="11"/>
      <c r="H27" s="25"/>
      <c r="I27" s="11"/>
      <c r="J27" s="11">
        <v>390.44799999999998</v>
      </c>
      <c r="K27" s="26">
        <f t="shared" si="2"/>
        <v>0.4433885986827163</v>
      </c>
      <c r="L27" s="29">
        <v>34.329088127463685</v>
      </c>
      <c r="M27" s="38">
        <v>3.7199999999999997E-2</v>
      </c>
      <c r="N27" s="29">
        <v>65.93806840585026</v>
      </c>
      <c r="O27" s="30">
        <v>7.2608622560481714E-2</v>
      </c>
    </row>
    <row r="28" spans="3:15" ht="42" customHeight="1">
      <c r="C28" s="24" t="s">
        <v>72</v>
      </c>
      <c r="D28" s="7" t="s">
        <v>68</v>
      </c>
      <c r="E28" s="11"/>
      <c r="F28" s="11"/>
      <c r="G28" s="11"/>
      <c r="H28" s="25"/>
      <c r="I28" s="11"/>
      <c r="J28" s="11">
        <v>0</v>
      </c>
      <c r="K28" s="26">
        <f t="shared" si="2"/>
        <v>0</v>
      </c>
      <c r="L28" s="29">
        <v>0</v>
      </c>
      <c r="M28" s="38">
        <v>0</v>
      </c>
      <c r="N28" s="29">
        <v>0</v>
      </c>
      <c r="O28" s="30">
        <v>0</v>
      </c>
    </row>
    <row r="29" spans="3:15" ht="15.75" customHeight="1">
      <c r="C29" s="24" t="s">
        <v>34</v>
      </c>
      <c r="D29" s="20" t="s">
        <v>21</v>
      </c>
      <c r="E29" s="18">
        <v>12</v>
      </c>
      <c r="F29" s="18"/>
      <c r="G29" s="18"/>
      <c r="H29" s="21"/>
      <c r="I29" s="18"/>
      <c r="J29" s="18">
        <f>SUM(J30:J31)</f>
        <v>176.78700000000001</v>
      </c>
      <c r="K29" s="16">
        <f t="shared" si="2"/>
        <v>0.2007574381103793</v>
      </c>
      <c r="L29" s="22">
        <v>329.95199047146497</v>
      </c>
      <c r="M29" s="23">
        <v>0.3574</v>
      </c>
      <c r="N29" s="22">
        <v>633.73270459859702</v>
      </c>
      <c r="O29" s="16">
        <v>0.697843595739153</v>
      </c>
    </row>
    <row r="30" spans="3:15" ht="30.75" customHeight="1">
      <c r="C30" s="24" t="s">
        <v>73</v>
      </c>
      <c r="D30" s="34" t="s">
        <v>69</v>
      </c>
      <c r="E30" s="11"/>
      <c r="F30" s="11"/>
      <c r="G30" s="11"/>
      <c r="H30" s="25"/>
      <c r="I30" s="11"/>
      <c r="J30" s="11">
        <v>176.78700000000001</v>
      </c>
      <c r="K30" s="26">
        <f t="shared" ref="K30:K31" si="3">J30/$J$55</f>
        <v>0.2007574381103793</v>
      </c>
      <c r="L30" s="29">
        <v>329.95199047146497</v>
      </c>
      <c r="M30" s="38">
        <v>0.3574</v>
      </c>
      <c r="N30" s="29">
        <v>633.73270459859702</v>
      </c>
      <c r="O30" s="30">
        <v>0.697843595739153</v>
      </c>
    </row>
    <row r="31" spans="3:15" ht="42" customHeight="1">
      <c r="C31" s="24" t="s">
        <v>74</v>
      </c>
      <c r="D31" s="7" t="s">
        <v>70</v>
      </c>
      <c r="E31" s="11"/>
      <c r="F31" s="11"/>
      <c r="G31" s="11"/>
      <c r="H31" s="25"/>
      <c r="I31" s="11"/>
      <c r="J31" s="11">
        <v>0</v>
      </c>
      <c r="K31" s="26">
        <f t="shared" si="3"/>
        <v>0</v>
      </c>
      <c r="L31" s="29">
        <v>0</v>
      </c>
      <c r="M31" s="38">
        <v>0</v>
      </c>
      <c r="N31" s="29">
        <v>0</v>
      </c>
      <c r="O31" s="30">
        <v>0</v>
      </c>
    </row>
    <row r="32" spans="3:15" ht="15.75" customHeight="1">
      <c r="C32" s="19">
        <v>3</v>
      </c>
      <c r="D32" s="20" t="s">
        <v>22</v>
      </c>
      <c r="E32" s="18">
        <v>13</v>
      </c>
      <c r="F32" s="18"/>
      <c r="G32" s="18"/>
      <c r="H32" s="21"/>
      <c r="I32" s="18"/>
      <c r="J32" s="18">
        <f>SUM(J33:J40)</f>
        <v>360.34899999999999</v>
      </c>
      <c r="K32" s="16">
        <f>J32/$J$55</f>
        <v>0.4092084942084942</v>
      </c>
      <c r="L32" s="22">
        <v>249.02884212129311</v>
      </c>
      <c r="M32" s="23">
        <v>0.26979999999999998</v>
      </c>
      <c r="N32" s="39">
        <v>474.73587948467173</v>
      </c>
      <c r="O32" s="15">
        <v>0.52280000000000004</v>
      </c>
    </row>
    <row r="33" spans="3:15" ht="30" customHeight="1">
      <c r="C33" s="24" t="s">
        <v>40</v>
      </c>
      <c r="D33" s="34" t="s">
        <v>75</v>
      </c>
      <c r="E33" s="35"/>
      <c r="F33" s="35"/>
      <c r="G33" s="35"/>
      <c r="H33" s="36"/>
      <c r="I33" s="35"/>
      <c r="J33" s="35">
        <v>115.77800000000001</v>
      </c>
      <c r="K33" s="37">
        <f t="shared" ref="K33:K40" si="4">J33/$J$55</f>
        <v>0.13147626618214853</v>
      </c>
      <c r="L33" s="29">
        <v>92.928572021293093</v>
      </c>
      <c r="M33" s="38">
        <v>0.1007</v>
      </c>
      <c r="N33" s="29">
        <v>178.48729958467175</v>
      </c>
      <c r="O33" s="12">
        <v>0.19650000000000001</v>
      </c>
    </row>
    <row r="34" spans="3:15" ht="15.75" customHeight="1">
      <c r="C34" s="24" t="s">
        <v>41</v>
      </c>
      <c r="D34" s="7" t="s">
        <v>42</v>
      </c>
      <c r="E34" s="11"/>
      <c r="F34" s="11"/>
      <c r="G34" s="11"/>
      <c r="H34" s="25"/>
      <c r="I34" s="11"/>
      <c r="J34" s="11">
        <v>118.276</v>
      </c>
      <c r="K34" s="26">
        <f t="shared" si="4"/>
        <v>0.13431296843061549</v>
      </c>
      <c r="L34" s="40">
        <v>103.85468184000001</v>
      </c>
      <c r="M34" s="28">
        <v>0.1125</v>
      </c>
      <c r="N34" s="41">
        <v>196.30335816000002</v>
      </c>
      <c r="O34" s="32">
        <v>0.2162</v>
      </c>
    </row>
    <row r="35" spans="3:15" ht="15.75" customHeight="1">
      <c r="C35" s="24" t="s">
        <v>43</v>
      </c>
      <c r="D35" s="7" t="s">
        <v>44</v>
      </c>
      <c r="E35" s="11"/>
      <c r="F35" s="11"/>
      <c r="G35" s="11"/>
      <c r="H35" s="25"/>
      <c r="I35" s="11"/>
      <c r="J35" s="11">
        <v>43.823999999999998</v>
      </c>
      <c r="K35" s="26">
        <f t="shared" si="4"/>
        <v>4.9766068589597999E-2</v>
      </c>
      <c r="L35" s="40">
        <v>22.849840000000004</v>
      </c>
      <c r="M35" s="28">
        <v>2.4799999999999999E-2</v>
      </c>
      <c r="N35" s="41">
        <v>43.190160000000006</v>
      </c>
      <c r="O35" s="32">
        <v>4.7600000000000003E-2</v>
      </c>
    </row>
    <row r="36" spans="3:15" ht="15.75" customHeight="1">
      <c r="C36" s="24" t="s">
        <v>46</v>
      </c>
      <c r="D36" s="7" t="s">
        <v>45</v>
      </c>
      <c r="E36" s="11"/>
      <c r="F36" s="11"/>
      <c r="G36" s="11"/>
      <c r="H36" s="25"/>
      <c r="I36" s="11"/>
      <c r="J36" s="11">
        <v>0</v>
      </c>
      <c r="K36" s="26">
        <f t="shared" si="4"/>
        <v>0</v>
      </c>
      <c r="L36" s="40">
        <v>0</v>
      </c>
      <c r="M36" s="28">
        <v>0</v>
      </c>
      <c r="N36" s="42">
        <v>0</v>
      </c>
      <c r="O36" s="26">
        <v>0</v>
      </c>
    </row>
    <row r="37" spans="3:15" ht="27.75" customHeight="1">
      <c r="C37" s="24" t="s">
        <v>47</v>
      </c>
      <c r="D37" s="7" t="s">
        <v>48</v>
      </c>
      <c r="E37" s="11"/>
      <c r="F37" s="11"/>
      <c r="G37" s="11"/>
      <c r="H37" s="25"/>
      <c r="I37" s="11"/>
      <c r="J37" s="11">
        <v>13.045</v>
      </c>
      <c r="K37" s="26">
        <f t="shared" si="4"/>
        <v>1.4813763343175107E-2</v>
      </c>
      <c r="L37" s="57">
        <v>0</v>
      </c>
      <c r="M37" s="38">
        <v>0</v>
      </c>
      <c r="N37" s="58">
        <v>0</v>
      </c>
      <c r="O37" s="59">
        <v>0</v>
      </c>
    </row>
    <row r="38" spans="3:15" ht="30.75" customHeight="1">
      <c r="C38" s="24" t="s">
        <v>49</v>
      </c>
      <c r="D38" s="34" t="s">
        <v>50</v>
      </c>
      <c r="E38" s="11"/>
      <c r="F38" s="11"/>
      <c r="G38" s="11"/>
      <c r="H38" s="25"/>
      <c r="I38" s="11"/>
      <c r="J38" s="11">
        <v>14.167</v>
      </c>
      <c r="K38" s="26">
        <f t="shared" si="4"/>
        <v>1.6087894617306382E-2</v>
      </c>
      <c r="L38" s="57">
        <v>0</v>
      </c>
      <c r="M38" s="38">
        <v>0</v>
      </c>
      <c r="N38" s="58">
        <v>0</v>
      </c>
      <c r="O38" s="59">
        <v>0</v>
      </c>
    </row>
    <row r="39" spans="3:15" ht="27.75" customHeight="1">
      <c r="C39" s="24" t="s">
        <v>51</v>
      </c>
      <c r="D39" s="7" t="s">
        <v>52</v>
      </c>
      <c r="E39" s="11"/>
      <c r="F39" s="11"/>
      <c r="G39" s="11"/>
      <c r="H39" s="25"/>
      <c r="I39" s="11"/>
      <c r="J39" s="11">
        <v>40.119999999999997</v>
      </c>
      <c r="K39" s="26">
        <f t="shared" si="4"/>
        <v>4.5559845559845553E-2</v>
      </c>
      <c r="L39" s="57">
        <v>25.399586659999997</v>
      </c>
      <c r="M39" s="38">
        <v>2.75E-2</v>
      </c>
      <c r="N39" s="57">
        <v>48.00962333999999</v>
      </c>
      <c r="O39" s="12">
        <v>5.2900000000000003E-2</v>
      </c>
    </row>
    <row r="40" spans="3:15" ht="18" customHeight="1">
      <c r="C40" s="24" t="s">
        <v>53</v>
      </c>
      <c r="D40" s="7" t="s">
        <v>54</v>
      </c>
      <c r="E40" s="11"/>
      <c r="F40" s="11"/>
      <c r="G40" s="11"/>
      <c r="H40" s="25"/>
      <c r="I40" s="11"/>
      <c r="J40" s="11">
        <v>15.138999999999999</v>
      </c>
      <c r="K40" s="26">
        <f t="shared" si="4"/>
        <v>1.7191687485805133E-2</v>
      </c>
      <c r="L40" s="40">
        <v>3.9961616000000002</v>
      </c>
      <c r="M40" s="28">
        <v>4.3E-3</v>
      </c>
      <c r="N40" s="41">
        <v>8.75</v>
      </c>
      <c r="O40" s="32">
        <v>9.5999999999999992E-3</v>
      </c>
    </row>
    <row r="41" spans="3:15" ht="15.75" customHeight="1">
      <c r="C41" s="19">
        <v>4</v>
      </c>
      <c r="D41" s="20" t="s">
        <v>23</v>
      </c>
      <c r="E41" s="18">
        <v>14</v>
      </c>
      <c r="F41" s="18"/>
      <c r="G41" s="18"/>
      <c r="H41" s="21"/>
      <c r="I41" s="18"/>
      <c r="J41" s="43">
        <f>SUM(J42:J43)</f>
        <v>0</v>
      </c>
      <c r="K41" s="23">
        <f>SUM(K42:K43)</f>
        <v>0</v>
      </c>
      <c r="L41" s="22">
        <v>0</v>
      </c>
      <c r="M41" s="23">
        <v>0</v>
      </c>
      <c r="N41" s="23">
        <v>0</v>
      </c>
      <c r="O41" s="23">
        <v>0</v>
      </c>
    </row>
    <row r="42" spans="3:15" ht="44.25" customHeight="1">
      <c r="C42" s="24" t="s">
        <v>55</v>
      </c>
      <c r="D42" s="7" t="s">
        <v>57</v>
      </c>
      <c r="E42" s="11"/>
      <c r="F42" s="11"/>
      <c r="G42" s="11"/>
      <c r="H42" s="25"/>
      <c r="I42" s="11"/>
      <c r="J42" s="44">
        <v>0</v>
      </c>
      <c r="K42" s="26">
        <f t="shared" ref="K42:K53" si="5">J42/$J$55</f>
        <v>0</v>
      </c>
      <c r="L42" s="29">
        <v>0</v>
      </c>
      <c r="M42" s="38">
        <v>0</v>
      </c>
      <c r="N42" s="29">
        <v>0</v>
      </c>
      <c r="O42" s="30">
        <v>0</v>
      </c>
    </row>
    <row r="43" spans="3:15" ht="27.75" customHeight="1">
      <c r="C43" s="24" t="s">
        <v>56</v>
      </c>
      <c r="D43" s="7" t="s">
        <v>58</v>
      </c>
      <c r="E43" s="11"/>
      <c r="F43" s="11"/>
      <c r="G43" s="11"/>
      <c r="H43" s="25"/>
      <c r="I43" s="11"/>
      <c r="J43" s="44">
        <v>0</v>
      </c>
      <c r="K43" s="26">
        <f t="shared" si="5"/>
        <v>0</v>
      </c>
      <c r="L43" s="27">
        <v>0</v>
      </c>
      <c r="M43" s="28">
        <v>0</v>
      </c>
      <c r="N43" s="27">
        <v>0</v>
      </c>
      <c r="O43" s="26">
        <v>0</v>
      </c>
    </row>
    <row r="44" spans="3:15" ht="15.75" customHeight="1">
      <c r="C44" s="19">
        <v>5</v>
      </c>
      <c r="D44" s="20" t="s">
        <v>24</v>
      </c>
      <c r="E44" s="18">
        <v>15</v>
      </c>
      <c r="F44" s="18"/>
      <c r="G44" s="18"/>
      <c r="H44" s="21"/>
      <c r="I44" s="18"/>
      <c r="J44" s="43">
        <v>0</v>
      </c>
      <c r="K44" s="16">
        <f t="shared" si="5"/>
        <v>0</v>
      </c>
      <c r="L44" s="22">
        <v>0</v>
      </c>
      <c r="M44" s="23">
        <v>0</v>
      </c>
      <c r="N44" s="22">
        <v>0</v>
      </c>
      <c r="O44" s="16">
        <v>0</v>
      </c>
    </row>
    <row r="45" spans="3:15" ht="15.75" customHeight="1">
      <c r="C45" s="19">
        <v>6</v>
      </c>
      <c r="D45" s="20" t="s">
        <v>25</v>
      </c>
      <c r="E45" s="18">
        <v>16</v>
      </c>
      <c r="F45" s="18"/>
      <c r="G45" s="18"/>
      <c r="H45" s="21"/>
      <c r="I45" s="18"/>
      <c r="J45" s="18">
        <f>J16+J29+J32</f>
        <v>927.58400000000006</v>
      </c>
      <c r="K45" s="16">
        <f t="shared" si="5"/>
        <v>1.0533545310015899</v>
      </c>
      <c r="L45" s="22">
        <v>5245.5559877455635</v>
      </c>
      <c r="M45" s="23">
        <v>5.6821000000000002</v>
      </c>
      <c r="N45" s="22">
        <v>9927.9989214781599</v>
      </c>
      <c r="O45" s="23">
        <v>10.932343595739153</v>
      </c>
    </row>
    <row r="46" spans="3:15" ht="15.75" customHeight="1">
      <c r="C46" s="19">
        <v>7</v>
      </c>
      <c r="D46" s="20" t="s">
        <v>26</v>
      </c>
      <c r="E46" s="18">
        <v>17</v>
      </c>
      <c r="F46" s="18"/>
      <c r="G46" s="18"/>
      <c r="H46" s="21"/>
      <c r="I46" s="18"/>
      <c r="J46" s="18">
        <f>SUM(J48:J52)</f>
        <v>0</v>
      </c>
      <c r="K46" s="16">
        <f t="shared" si="5"/>
        <v>0</v>
      </c>
      <c r="L46" s="22">
        <v>0</v>
      </c>
      <c r="M46" s="23">
        <v>0</v>
      </c>
      <c r="N46" s="22">
        <v>0</v>
      </c>
      <c r="O46" s="16">
        <v>0</v>
      </c>
    </row>
    <row r="47" spans="3:15" ht="15.75" customHeight="1">
      <c r="C47" s="24" t="s">
        <v>76</v>
      </c>
      <c r="D47" s="7" t="s">
        <v>27</v>
      </c>
      <c r="E47" s="11">
        <v>18</v>
      </c>
      <c r="F47" s="45"/>
      <c r="G47" s="45"/>
      <c r="H47" s="46"/>
      <c r="I47" s="45"/>
      <c r="J47" s="11">
        <v>0</v>
      </c>
      <c r="K47" s="26">
        <f t="shared" si="5"/>
        <v>0</v>
      </c>
      <c r="L47" s="27">
        <v>0</v>
      </c>
      <c r="M47" s="28">
        <v>0</v>
      </c>
      <c r="N47" s="27">
        <v>0</v>
      </c>
      <c r="O47" s="26">
        <v>0</v>
      </c>
    </row>
    <row r="48" spans="3:15" ht="15.75" customHeight="1">
      <c r="C48" s="24" t="s">
        <v>77</v>
      </c>
      <c r="D48" s="7" t="s">
        <v>28</v>
      </c>
      <c r="E48" s="11">
        <v>19</v>
      </c>
      <c r="F48" s="45"/>
      <c r="G48" s="45"/>
      <c r="H48" s="46"/>
      <c r="I48" s="45"/>
      <c r="J48" s="11">
        <v>0</v>
      </c>
      <c r="K48" s="26">
        <f t="shared" si="5"/>
        <v>0</v>
      </c>
      <c r="L48" s="27">
        <v>0</v>
      </c>
      <c r="M48" s="28">
        <v>0</v>
      </c>
      <c r="N48" s="27">
        <v>0</v>
      </c>
      <c r="O48" s="26">
        <v>0</v>
      </c>
    </row>
    <row r="49" spans="3:15" ht="15.75" customHeight="1">
      <c r="C49" s="47" t="s">
        <v>78</v>
      </c>
      <c r="D49" s="7" t="s">
        <v>29</v>
      </c>
      <c r="E49" s="11">
        <v>20</v>
      </c>
      <c r="F49" s="45"/>
      <c r="G49" s="45"/>
      <c r="H49" s="46"/>
      <c r="I49" s="45"/>
      <c r="J49" s="11">
        <v>0</v>
      </c>
      <c r="K49" s="26">
        <f t="shared" si="5"/>
        <v>0</v>
      </c>
      <c r="L49" s="27">
        <v>0</v>
      </c>
      <c r="M49" s="28">
        <v>0</v>
      </c>
      <c r="N49" s="27">
        <v>0</v>
      </c>
      <c r="O49" s="26">
        <v>0</v>
      </c>
    </row>
    <row r="50" spans="3:15" ht="15.75" customHeight="1">
      <c r="C50" s="47" t="s">
        <v>79</v>
      </c>
      <c r="D50" s="7" t="s">
        <v>30</v>
      </c>
      <c r="E50" s="11">
        <v>21</v>
      </c>
      <c r="F50" s="45"/>
      <c r="G50" s="45"/>
      <c r="H50" s="46"/>
      <c r="I50" s="45"/>
      <c r="J50" s="11">
        <v>0</v>
      </c>
      <c r="K50" s="26">
        <f t="shared" si="5"/>
        <v>0</v>
      </c>
      <c r="L50" s="27">
        <v>0</v>
      </c>
      <c r="M50" s="28">
        <v>0</v>
      </c>
      <c r="N50" s="27">
        <v>0</v>
      </c>
      <c r="O50" s="26">
        <v>0</v>
      </c>
    </row>
    <row r="51" spans="3:15" ht="15.75" customHeight="1">
      <c r="C51" s="47" t="s">
        <v>80</v>
      </c>
      <c r="D51" s="7" t="s">
        <v>31</v>
      </c>
      <c r="E51" s="11">
        <v>22</v>
      </c>
      <c r="F51" s="45"/>
      <c r="G51" s="45"/>
      <c r="H51" s="46"/>
      <c r="I51" s="45"/>
      <c r="J51" s="11">
        <v>0</v>
      </c>
      <c r="K51" s="26">
        <f t="shared" si="5"/>
        <v>0</v>
      </c>
      <c r="L51" s="27">
        <v>0</v>
      </c>
      <c r="M51" s="28">
        <v>0</v>
      </c>
      <c r="N51" s="27">
        <v>0</v>
      </c>
      <c r="O51" s="26">
        <v>0</v>
      </c>
    </row>
    <row r="52" spans="3:15" ht="15.75" customHeight="1">
      <c r="C52" s="47" t="s">
        <v>81</v>
      </c>
      <c r="D52" s="7" t="s">
        <v>32</v>
      </c>
      <c r="E52" s="11">
        <v>23</v>
      </c>
      <c r="F52" s="45"/>
      <c r="G52" s="45"/>
      <c r="H52" s="46"/>
      <c r="I52" s="45"/>
      <c r="J52" s="11">
        <v>0</v>
      </c>
      <c r="K52" s="26">
        <f t="shared" si="5"/>
        <v>0</v>
      </c>
      <c r="L52" s="27">
        <v>0</v>
      </c>
      <c r="M52" s="28">
        <v>0</v>
      </c>
      <c r="N52" s="27">
        <v>0</v>
      </c>
      <c r="O52" s="26">
        <v>0</v>
      </c>
    </row>
    <row r="53" spans="3:15" ht="59.25" customHeight="1">
      <c r="C53" s="48">
        <v>8</v>
      </c>
      <c r="D53" s="49" t="s">
        <v>89</v>
      </c>
      <c r="E53" s="18">
        <v>24</v>
      </c>
      <c r="F53" s="18"/>
      <c r="G53" s="18"/>
      <c r="H53" s="21"/>
      <c r="I53" s="18"/>
      <c r="J53" s="18">
        <f>J45+J46</f>
        <v>927.58400000000006</v>
      </c>
      <c r="K53" s="16">
        <f t="shared" si="5"/>
        <v>1.0533545310015899</v>
      </c>
      <c r="L53" s="50">
        <v>5245.5559877455635</v>
      </c>
      <c r="M53" s="51">
        <v>5.6821000000000002</v>
      </c>
      <c r="N53" s="50">
        <v>9927.9989214781599</v>
      </c>
      <c r="O53" s="52">
        <v>10.932399999999999</v>
      </c>
    </row>
    <row r="54" spans="3:15" ht="45.75" customHeight="1">
      <c r="C54" s="35">
        <v>9</v>
      </c>
      <c r="D54" s="49" t="s">
        <v>82</v>
      </c>
      <c r="E54" s="35">
        <v>26</v>
      </c>
      <c r="F54" s="53"/>
      <c r="G54" s="35"/>
      <c r="H54" s="54"/>
      <c r="I54" s="35"/>
      <c r="J54" s="53"/>
      <c r="K54" s="55">
        <f>K53</f>
        <v>1.0533545310015899</v>
      </c>
      <c r="L54" s="60">
        <v>5.68</v>
      </c>
      <c r="M54" s="61"/>
      <c r="N54" s="60">
        <v>10.93</v>
      </c>
      <c r="O54" s="61"/>
    </row>
    <row r="55" spans="3:15" ht="15.75" customHeight="1">
      <c r="C55" s="19" t="s">
        <v>84</v>
      </c>
      <c r="D55" s="20" t="s">
        <v>83</v>
      </c>
      <c r="E55" s="18">
        <v>25</v>
      </c>
      <c r="F55" s="18"/>
      <c r="G55" s="56"/>
      <c r="H55" s="21"/>
      <c r="I55" s="56"/>
      <c r="J55" s="22">
        <v>880.6</v>
      </c>
      <c r="K55" s="56"/>
      <c r="L55" s="62">
        <v>923.17</v>
      </c>
      <c r="M55" s="63"/>
      <c r="N55" s="64">
        <v>908.13</v>
      </c>
      <c r="O55" s="65"/>
    </row>
    <row r="56" spans="3:15" ht="15.75" customHeight="1"/>
    <row r="57" spans="3:15" ht="15.75">
      <c r="C57" s="3" t="s">
        <v>85</v>
      </c>
      <c r="E57" s="3" t="s">
        <v>33</v>
      </c>
      <c r="H57" s="3"/>
      <c r="J57" s="5" t="s">
        <v>35</v>
      </c>
      <c r="K57" s="6"/>
      <c r="N57" s="3" t="s">
        <v>35</v>
      </c>
    </row>
  </sheetData>
  <mergeCells count="19">
    <mergeCell ref="I1:M1"/>
    <mergeCell ref="I2:M3"/>
    <mergeCell ref="I4:M4"/>
    <mergeCell ref="C11:C14"/>
    <mergeCell ref="D11:D14"/>
    <mergeCell ref="E11:E14"/>
    <mergeCell ref="F11:I11"/>
    <mergeCell ref="J11:K13"/>
    <mergeCell ref="C8:O8"/>
    <mergeCell ref="C9:O9"/>
    <mergeCell ref="F12:G13"/>
    <mergeCell ref="H12:I12"/>
    <mergeCell ref="H13:I13"/>
    <mergeCell ref="L54:M54"/>
    <mergeCell ref="N54:O54"/>
    <mergeCell ref="L55:M55"/>
    <mergeCell ref="N55:O55"/>
    <mergeCell ref="L11:M13"/>
    <mergeCell ref="N11:O13"/>
  </mergeCells>
  <pageMargins left="0.70866141732283472" right="0.31496062992125984" top="0.35433070866141736" bottom="0.35433070866141736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2017-10-04T13:25:23Z</dcterms:modified>
</cp:coreProperties>
</file>